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FINALI INDIVIDUALI AN FEMMINILE" sheetId="1" r:id="rId1"/>
  </sheets>
  <definedNames>
    <definedName name="_xlnm.Print_Area" localSheetId="0">'FINALI INDIVIDUALI AN FEMMINILE'!$A$1:$V$51</definedName>
  </definedNames>
  <calcPr fullCalcOnLoad="1"/>
</workbook>
</file>

<file path=xl/sharedStrings.xml><?xml version="1.0" encoding="utf-8"?>
<sst xmlns="http://schemas.openxmlformats.org/spreadsheetml/2006/main" count="38" uniqueCount="37">
  <si>
    <t>C. I. al Chiuso 2002</t>
  </si>
  <si>
    <t>Caorle (VE)</t>
  </si>
  <si>
    <t>ELIMINATORIE E FINALI</t>
  </si>
  <si>
    <t>Finali Individuali</t>
  </si>
  <si>
    <t>ARCO NUDO FEMMINILE</t>
  </si>
  <si>
    <t>QUARTI DI FINALE (4 * 3)</t>
  </si>
  <si>
    <t>SEMIFINALI (4 * 3)</t>
  </si>
  <si>
    <t>FINALI</t>
  </si>
  <si>
    <t>3°/4° POSTO (4 * 3)</t>
  </si>
  <si>
    <t>1°/2° POSTO (4 * 3)</t>
  </si>
  <si>
    <t>8vi</t>
  </si>
  <si>
    <t>4ti</t>
  </si>
  <si>
    <t>sem</t>
  </si>
  <si>
    <t>fin</t>
  </si>
  <si>
    <t>Classifica Finale</t>
  </si>
  <si>
    <t>Tot</t>
  </si>
  <si>
    <t>*  =  By</t>
  </si>
  <si>
    <t>x = Spareggio</t>
  </si>
  <si>
    <t>Griglia di qualificazione</t>
  </si>
  <si>
    <t>OTTAVI DI FINALE (6 * 3)</t>
  </si>
  <si>
    <t>Pennacchi Luciana</t>
  </si>
  <si>
    <t>Morelli Nicla</t>
  </si>
  <si>
    <t>Schemmari Rosaria M.S.</t>
  </si>
  <si>
    <t>Guiducci Barbara</t>
  </si>
  <si>
    <t>Moretti Lorena</t>
  </si>
  <si>
    <t>Villani Grazia</t>
  </si>
  <si>
    <t>Rondini Roberta</t>
  </si>
  <si>
    <t>Telani roberta</t>
  </si>
  <si>
    <t>Bricarello Martina</t>
  </si>
  <si>
    <t>Manara Sabrina</t>
  </si>
  <si>
    <t>Rolle Cinzia</t>
  </si>
  <si>
    <t>Stanzione Annamaria</t>
  </si>
  <si>
    <t>Pizzolato Alessandra</t>
  </si>
  <si>
    <t>Fornaciari Ombretta</t>
  </si>
  <si>
    <t>Renzini Chiara</t>
  </si>
  <si>
    <t>Bonini Roberta</t>
  </si>
  <si>
    <t>X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</si>
</sst>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\ mmmm\ yyyy"/>
    <numFmt numFmtId="165" formatCode="_-[$€-2]\ * #,##0.00_-;\-[$€-2]\ * #,##0.00_-;_-[$€-2]\ * &quot;-&quot;??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right" vertical="top"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right" vertical="top"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vertical="top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34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</cellXfs>
  <cellStyles count="9">
    <cellStyle name="Normal" xfId="0"/>
    <cellStyle name="Euro" xfId="15"/>
    <cellStyle name="Comma" xfId="16"/>
    <cellStyle name="Comma [0]" xfId="17"/>
    <cellStyle name="Migliaia (0)_QUARTI DI FINALE INDIVIDUALE" xfId="18"/>
    <cellStyle name="Percent" xfId="19"/>
    <cellStyle name="Currency" xfId="20"/>
    <cellStyle name="Currency [0]" xfId="21"/>
    <cellStyle name="Valuta (0)_QUARTI DI FINALE INDIVIDUA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zoomScale="59" zoomScaleNormal="59" zoomScaleSheetLayoutView="66" workbookViewId="0" topLeftCell="A1">
      <selection activeCell="U29" sqref="U29"/>
    </sheetView>
  </sheetViews>
  <sheetFormatPr defaultColWidth="9.140625" defaultRowHeight="12.75"/>
  <cols>
    <col min="1" max="1" width="6.7109375" style="55" customWidth="1"/>
    <col min="2" max="2" width="4.57421875" style="4" customWidth="1"/>
    <col min="3" max="3" width="27.28125" style="6" customWidth="1"/>
    <col min="4" max="4" width="4.7109375" style="4" customWidth="1"/>
    <col min="5" max="5" width="2.7109375" style="4" customWidth="1"/>
    <col min="6" max="7" width="5.00390625" style="4" customWidth="1"/>
    <col min="8" max="8" width="27.140625" style="6" customWidth="1"/>
    <col min="9" max="9" width="4.7109375" style="4" customWidth="1"/>
    <col min="10" max="10" width="2.7109375" style="4" customWidth="1"/>
    <col min="11" max="11" width="5.00390625" style="4" customWidth="1"/>
    <col min="12" max="12" width="3.28125" style="4" customWidth="1"/>
    <col min="13" max="13" width="17.7109375" style="6" customWidth="1"/>
    <col min="14" max="15" width="4.7109375" style="6" customWidth="1"/>
    <col min="16" max="18" width="4.7109375" style="4" customWidth="1"/>
    <col min="19" max="19" width="3.28125" style="4" customWidth="1"/>
    <col min="20" max="20" width="27.421875" style="6" customWidth="1"/>
    <col min="21" max="21" width="4.7109375" style="4" customWidth="1"/>
    <col min="22" max="22" width="11.8515625" style="4" customWidth="1"/>
    <col min="23" max="16384" width="9.140625" style="4" customWidth="1"/>
  </cols>
  <sheetData>
    <row r="1" spans="1:22" ht="14.25" thickBot="1" thickTop="1">
      <c r="A1" s="52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2"/>
      <c r="U1" s="1"/>
      <c r="V1" s="3"/>
    </row>
    <row r="2" spans="1:22" ht="12.75">
      <c r="A2" s="53"/>
      <c r="B2" s="5"/>
      <c r="G2" s="5"/>
      <c r="H2" s="7" t="s">
        <v>0</v>
      </c>
      <c r="I2" s="5"/>
      <c r="J2" s="5"/>
      <c r="K2" s="5"/>
      <c r="L2" s="65" t="s">
        <v>1</v>
      </c>
      <c r="M2" s="66"/>
      <c r="N2" s="66"/>
      <c r="O2" s="66"/>
      <c r="P2" s="67"/>
      <c r="Q2" s="8"/>
      <c r="R2" s="65" t="s">
        <v>2</v>
      </c>
      <c r="S2" s="66"/>
      <c r="T2" s="66"/>
      <c r="U2" s="67"/>
      <c r="V2" s="9"/>
    </row>
    <row r="3" spans="1:22" ht="13.5" thickBot="1">
      <c r="A3" s="53"/>
      <c r="B3" s="5"/>
      <c r="H3" s="10" t="s">
        <v>3</v>
      </c>
      <c r="I3" s="5"/>
      <c r="J3" s="5"/>
      <c r="K3" s="5"/>
      <c r="L3" s="72">
        <v>37318</v>
      </c>
      <c r="M3" s="73"/>
      <c r="N3" s="73"/>
      <c r="O3" s="73"/>
      <c r="P3" s="74"/>
      <c r="Q3" s="8"/>
      <c r="R3" s="68" t="s">
        <v>4</v>
      </c>
      <c r="S3" s="69"/>
      <c r="T3" s="69"/>
      <c r="U3" s="70"/>
      <c r="V3" s="9"/>
    </row>
    <row r="4" spans="1:22" ht="12.75">
      <c r="A4" s="53"/>
      <c r="B4" s="58" t="s">
        <v>19</v>
      </c>
      <c r="C4" s="58"/>
      <c r="J4" s="5"/>
      <c r="K4" s="5"/>
      <c r="L4" s="5"/>
      <c r="M4" s="11"/>
      <c r="N4" s="11"/>
      <c r="O4" s="11"/>
      <c r="P4" s="5"/>
      <c r="Q4" s="12"/>
      <c r="R4" s="13"/>
      <c r="S4" s="13"/>
      <c r="T4" s="14"/>
      <c r="U4" s="12"/>
      <c r="V4" s="15"/>
    </row>
    <row r="5" spans="1:22" ht="15.75" thickBot="1">
      <c r="A5" s="53"/>
      <c r="J5" s="5"/>
      <c r="K5" s="5"/>
      <c r="L5" s="5"/>
      <c r="M5" s="11"/>
      <c r="N5" s="11"/>
      <c r="O5" s="11"/>
      <c r="P5" s="5"/>
      <c r="Q5" s="12"/>
      <c r="R5" s="16"/>
      <c r="S5" s="17"/>
      <c r="T5" s="71" t="s">
        <v>18</v>
      </c>
      <c r="U5" s="71"/>
      <c r="V5" s="9"/>
    </row>
    <row r="6" spans="1:22" ht="13.5" thickBot="1">
      <c r="A6" s="75">
        <v>5</v>
      </c>
      <c r="B6" s="18">
        <v>1</v>
      </c>
      <c r="C6" s="19" t="str">
        <f>T7</f>
        <v>Pennacchi Luciana</v>
      </c>
      <c r="D6" s="20">
        <v>163</v>
      </c>
      <c r="G6" s="5"/>
      <c r="J6" s="5"/>
      <c r="K6" s="5"/>
      <c r="L6" s="5"/>
      <c r="M6" s="11"/>
      <c r="N6" s="11"/>
      <c r="O6" s="11"/>
      <c r="P6" s="5"/>
      <c r="Q6" s="12"/>
      <c r="R6" s="17"/>
      <c r="V6" s="9"/>
    </row>
    <row r="7" spans="1:22" ht="13.5" thickBot="1">
      <c r="A7" s="75"/>
      <c r="B7" s="21">
        <v>16</v>
      </c>
      <c r="C7" s="22" t="str">
        <f>T22</f>
        <v>Bonini Roberta</v>
      </c>
      <c r="D7" s="23">
        <v>127</v>
      </c>
      <c r="E7" s="24"/>
      <c r="F7" s="25"/>
      <c r="G7" s="58" t="s">
        <v>5</v>
      </c>
      <c r="H7" s="58"/>
      <c r="J7" s="12"/>
      <c r="K7" s="5"/>
      <c r="L7" s="5"/>
      <c r="M7" s="11"/>
      <c r="N7" s="11"/>
      <c r="O7" s="11"/>
      <c r="P7" s="5"/>
      <c r="Q7" s="12"/>
      <c r="R7" s="16"/>
      <c r="T7" s="51" t="s">
        <v>20</v>
      </c>
      <c r="U7" s="50">
        <v>1</v>
      </c>
      <c r="V7" s="9"/>
    </row>
    <row r="8" spans="1:22" ht="13.5" thickBot="1">
      <c r="A8" s="53"/>
      <c r="E8" s="26"/>
      <c r="F8" s="25">
        <v>13</v>
      </c>
      <c r="Q8" s="27"/>
      <c r="R8" s="27"/>
      <c r="T8" s="51" t="s">
        <v>21</v>
      </c>
      <c r="U8" s="50">
        <v>2</v>
      </c>
      <c r="V8" s="28"/>
    </row>
    <row r="9" spans="1:22" ht="13.5" thickBot="1">
      <c r="A9" s="53"/>
      <c r="E9" s="26"/>
      <c r="F9" s="29"/>
      <c r="G9" s="18">
        <f>IF(C6&lt;&gt;"",(IF(D6&gt;D7,B6,B7)),"")</f>
        <v>1</v>
      </c>
      <c r="H9" s="19" t="str">
        <f>IF(D6&lt;&gt;"",(IF(D6&gt;D7,C6,C7)),"")</f>
        <v>Pennacchi Luciana</v>
      </c>
      <c r="I9" s="20">
        <v>104</v>
      </c>
      <c r="T9" s="51" t="s">
        <v>22</v>
      </c>
      <c r="U9" s="50">
        <v>3</v>
      </c>
      <c r="V9" s="28"/>
    </row>
    <row r="10" spans="1:22" ht="13.5" thickBot="1">
      <c r="A10" s="53"/>
      <c r="E10" s="26"/>
      <c r="G10" s="21">
        <f>IF(C12&lt;&gt;"",(IF(D12&gt;D13,B12,B13)),"")</f>
        <v>9</v>
      </c>
      <c r="H10" s="22" t="str">
        <f>IF(D12&lt;&gt;"",(IF(D12&gt;D13,C12,C13)),"")</f>
        <v>Bricarello Martina</v>
      </c>
      <c r="I10" s="23">
        <v>101</v>
      </c>
      <c r="J10" s="24"/>
      <c r="K10" s="25"/>
      <c r="R10" s="5"/>
      <c r="T10" s="51" t="s">
        <v>23</v>
      </c>
      <c r="U10" s="50">
        <v>4</v>
      </c>
      <c r="V10" s="15"/>
    </row>
    <row r="11" spans="1:22" ht="13.5" thickBot="1">
      <c r="A11" s="53"/>
      <c r="E11" s="26"/>
      <c r="F11" s="25"/>
      <c r="J11" s="26"/>
      <c r="K11" s="25"/>
      <c r="R11" s="5"/>
      <c r="T11" s="51" t="s">
        <v>24</v>
      </c>
      <c r="U11" s="50">
        <v>5</v>
      </c>
      <c r="V11" s="15"/>
    </row>
    <row r="12" spans="1:22" ht="13.5" thickBot="1">
      <c r="A12" s="75">
        <v>6</v>
      </c>
      <c r="B12" s="18">
        <v>8</v>
      </c>
      <c r="C12" s="19" t="str">
        <f>T14</f>
        <v>Telani roberta</v>
      </c>
      <c r="D12" s="20">
        <v>138</v>
      </c>
      <c r="E12" s="30"/>
      <c r="F12" s="25"/>
      <c r="J12" s="26"/>
      <c r="K12" s="25"/>
      <c r="L12" s="5"/>
      <c r="R12" s="5"/>
      <c r="T12" s="51" t="s">
        <v>25</v>
      </c>
      <c r="U12" s="50">
        <v>6</v>
      </c>
      <c r="V12" s="15"/>
    </row>
    <row r="13" spans="1:22" ht="13.5" thickBot="1">
      <c r="A13" s="75"/>
      <c r="B13" s="21">
        <v>9</v>
      </c>
      <c r="C13" s="22" t="str">
        <f>T15</f>
        <v>Bricarello Martina</v>
      </c>
      <c r="D13" s="23">
        <v>151</v>
      </c>
      <c r="J13" s="26"/>
      <c r="K13" s="25"/>
      <c r="L13" s="58" t="s">
        <v>6</v>
      </c>
      <c r="M13" s="58"/>
      <c r="N13" s="58"/>
      <c r="O13" s="58"/>
      <c r="P13" s="58"/>
      <c r="R13" s="5"/>
      <c r="T13" s="51" t="s">
        <v>26</v>
      </c>
      <c r="U13" s="50">
        <v>7</v>
      </c>
      <c r="V13" s="15"/>
    </row>
    <row r="14" spans="1:22" ht="13.5" thickBot="1">
      <c r="A14" s="53"/>
      <c r="J14" s="26"/>
      <c r="K14" s="25">
        <v>13</v>
      </c>
      <c r="R14" s="5"/>
      <c r="T14" s="51" t="s">
        <v>27</v>
      </c>
      <c r="U14" s="50">
        <v>8</v>
      </c>
      <c r="V14" s="15"/>
    </row>
    <row r="15" spans="1:22" ht="13.5" thickBot="1">
      <c r="A15" s="53"/>
      <c r="J15" s="26"/>
      <c r="K15" s="29"/>
      <c r="L15" s="18">
        <f>IF(H9&lt;&gt;"",(IF(I9&gt;I10,G9,G10)),"")</f>
        <v>1</v>
      </c>
      <c r="M15" s="59" t="str">
        <f>IF(I9&lt;&gt;"",(IF(I9&gt;I10,H9,H10)),"")</f>
        <v>Pennacchi Luciana</v>
      </c>
      <c r="N15" s="60"/>
      <c r="O15" s="61"/>
      <c r="P15" s="31">
        <v>97</v>
      </c>
      <c r="R15" s="5"/>
      <c r="T15" s="51" t="s">
        <v>28</v>
      </c>
      <c r="U15" s="50">
        <v>9</v>
      </c>
      <c r="V15" s="15"/>
    </row>
    <row r="16" spans="1:22" ht="13.5" thickBot="1">
      <c r="A16" s="53"/>
      <c r="C16" s="32"/>
      <c r="J16" s="26"/>
      <c r="L16" s="21">
        <f>IF(H21&lt;&gt;"",(IF(I21&gt;I22,G21,G22)),"")</f>
        <v>12</v>
      </c>
      <c r="M16" s="62" t="str">
        <f>IF(I21&lt;&gt;"",(IF(I21&gt;I22,H21,H22)),"")</f>
        <v>Stanzione Annamaria</v>
      </c>
      <c r="N16" s="63"/>
      <c r="O16" s="64"/>
      <c r="P16" s="23">
        <v>90</v>
      </c>
      <c r="Q16" s="24"/>
      <c r="R16" s="5"/>
      <c r="T16" s="51" t="s">
        <v>29</v>
      </c>
      <c r="U16" s="50">
        <v>10</v>
      </c>
      <c r="V16" s="15"/>
    </row>
    <row r="17" spans="1:22" ht="13.5" thickBot="1">
      <c r="A17" s="53"/>
      <c r="J17" s="26"/>
      <c r="K17" s="25">
        <v>14</v>
      </c>
      <c r="Q17" s="26"/>
      <c r="R17" s="5"/>
      <c r="T17" s="51" t="s">
        <v>30</v>
      </c>
      <c r="U17" s="50">
        <v>11</v>
      </c>
      <c r="V17" s="15"/>
    </row>
    <row r="18" spans="1:22" ht="13.5" thickBot="1">
      <c r="A18" s="75">
        <v>7</v>
      </c>
      <c r="B18" s="18">
        <v>5</v>
      </c>
      <c r="C18" s="19" t="str">
        <f>T11</f>
        <v>Moretti Lorena</v>
      </c>
      <c r="D18" s="20">
        <v>0</v>
      </c>
      <c r="J18" s="26"/>
      <c r="K18" s="25"/>
      <c r="Q18" s="26"/>
      <c r="R18" s="5"/>
      <c r="T18" s="51" t="s">
        <v>31</v>
      </c>
      <c r="U18" s="50">
        <v>12</v>
      </c>
      <c r="V18" s="15"/>
    </row>
    <row r="19" spans="1:22" ht="13.5" thickBot="1">
      <c r="A19" s="75"/>
      <c r="B19" s="21">
        <v>12</v>
      </c>
      <c r="C19" s="22" t="str">
        <f>T18</f>
        <v>Stanzione Annamaria</v>
      </c>
      <c r="D19" s="23" t="s">
        <v>36</v>
      </c>
      <c r="E19" s="24"/>
      <c r="F19" s="25"/>
      <c r="J19" s="26"/>
      <c r="K19" s="25"/>
      <c r="Q19" s="26"/>
      <c r="R19" s="5"/>
      <c r="T19" s="51" t="s">
        <v>32</v>
      </c>
      <c r="U19" s="50">
        <v>13</v>
      </c>
      <c r="V19" s="15"/>
    </row>
    <row r="20" spans="1:22" ht="13.5" thickBot="1">
      <c r="A20" s="53"/>
      <c r="E20" s="26"/>
      <c r="F20" s="25">
        <v>14</v>
      </c>
      <c r="J20" s="26"/>
      <c r="K20" s="25"/>
      <c r="Q20" s="26"/>
      <c r="R20" s="5"/>
      <c r="T20" s="51" t="s">
        <v>33</v>
      </c>
      <c r="U20" s="50">
        <v>14</v>
      </c>
      <c r="V20" s="15"/>
    </row>
    <row r="21" spans="1:22" ht="13.5" thickBot="1">
      <c r="A21" s="53"/>
      <c r="E21" s="26"/>
      <c r="F21" s="29"/>
      <c r="G21" s="18">
        <f>IF(C18&lt;&gt;"",(IF(D18&gt;D19,B18,B19)),"")</f>
        <v>12</v>
      </c>
      <c r="H21" s="19" t="str">
        <f>IF(D18&lt;&gt;"",(IF(D18&gt;D19,C18,C19)),"")</f>
        <v>Stanzione Annamaria</v>
      </c>
      <c r="I21" s="20">
        <v>86</v>
      </c>
      <c r="J21" s="30"/>
      <c r="K21" s="25"/>
      <c r="Q21" s="26"/>
      <c r="R21" s="5"/>
      <c r="T21" s="51" t="s">
        <v>34</v>
      </c>
      <c r="U21" s="50">
        <v>15</v>
      </c>
      <c r="V21" s="15"/>
    </row>
    <row r="22" spans="1:22" ht="13.5" thickBot="1">
      <c r="A22" s="53"/>
      <c r="E22" s="26"/>
      <c r="G22" s="21">
        <f>IF(C24&lt;&gt;"",(IF(D24&gt;D25,B24,B25)),"")</f>
        <v>13</v>
      </c>
      <c r="H22" s="22" t="str">
        <f>IF(D24&lt;&gt;"",(IF(D24&gt;D25,C24,C25)),"")</f>
        <v>Pizzolato Alessandra</v>
      </c>
      <c r="I22" s="23">
        <v>85</v>
      </c>
      <c r="Q22" s="26"/>
      <c r="S22" s="5"/>
      <c r="T22" s="51" t="s">
        <v>35</v>
      </c>
      <c r="U22" s="50">
        <v>16</v>
      </c>
      <c r="V22" s="28"/>
    </row>
    <row r="23" spans="1:22" ht="13.5" thickBot="1">
      <c r="A23" s="53"/>
      <c r="E23" s="26"/>
      <c r="F23" s="25"/>
      <c r="Q23" s="26"/>
      <c r="V23" s="28"/>
    </row>
    <row r="24" spans="1:22" ht="13.5" thickBot="1">
      <c r="A24" s="75">
        <v>8</v>
      </c>
      <c r="B24" s="18">
        <v>4</v>
      </c>
      <c r="C24" s="19" t="str">
        <f>T10</f>
        <v>Guiducci Barbara</v>
      </c>
      <c r="D24" s="20">
        <v>131</v>
      </c>
      <c r="E24" s="30"/>
      <c r="F24" s="25"/>
      <c r="L24" s="58" t="s">
        <v>7</v>
      </c>
      <c r="M24" s="58"/>
      <c r="N24" s="58"/>
      <c r="O24" s="58"/>
      <c r="P24" s="58"/>
      <c r="Q24" s="26"/>
      <c r="S24" s="58" t="s">
        <v>7</v>
      </c>
      <c r="T24" s="58"/>
      <c r="U24" s="58"/>
      <c r="V24" s="28"/>
    </row>
    <row r="25" spans="1:22" ht="13.5" thickBot="1">
      <c r="A25" s="75"/>
      <c r="B25" s="21">
        <v>13</v>
      </c>
      <c r="C25" s="22" t="str">
        <f>T19</f>
        <v>Pizzolato Alessandra</v>
      </c>
      <c r="D25" s="23">
        <v>134</v>
      </c>
      <c r="L25" s="58" t="s">
        <v>8</v>
      </c>
      <c r="M25" s="58"/>
      <c r="N25" s="58"/>
      <c r="O25" s="58"/>
      <c r="P25" s="58"/>
      <c r="Q25" s="26"/>
      <c r="S25" s="58" t="s">
        <v>9</v>
      </c>
      <c r="T25" s="58"/>
      <c r="U25" s="58"/>
      <c r="V25" s="28"/>
    </row>
    <row r="26" spans="1:22" ht="13.5" thickBot="1">
      <c r="A26" s="53"/>
      <c r="K26" s="4">
        <v>13</v>
      </c>
      <c r="Q26" s="26"/>
      <c r="R26" s="4">
        <v>13</v>
      </c>
      <c r="V26" s="28"/>
    </row>
    <row r="27" spans="1:22" ht="13.5" thickBot="1">
      <c r="A27" s="53"/>
      <c r="L27" s="33">
        <f>IF(P15&lt;&gt;"",IF(P16&lt;P15,L16,L15),"")</f>
        <v>12</v>
      </c>
      <c r="M27" s="59" t="str">
        <f>IF(P15&lt;&gt;"",IF(P16&lt;P15,M16,M15),"")</f>
        <v>Stanzione Annamaria</v>
      </c>
      <c r="N27" s="60"/>
      <c r="O27" s="61"/>
      <c r="P27" s="20">
        <v>83</v>
      </c>
      <c r="Q27" s="30"/>
      <c r="R27" s="29"/>
      <c r="S27" s="18">
        <f>IF(P15&lt;&gt;"",IF(P15&gt;P16,L15,L16),"")</f>
        <v>1</v>
      </c>
      <c r="T27" s="19" t="str">
        <f>IF(P15&lt;&gt;"",IF(P15&gt;P16,M15,M16),"")</f>
        <v>Pennacchi Luciana</v>
      </c>
      <c r="U27" s="20">
        <v>100</v>
      </c>
      <c r="V27" s="28"/>
    </row>
    <row r="28" spans="1:22" ht="13.5" thickBot="1">
      <c r="A28" s="53"/>
      <c r="L28" s="21">
        <f>IF(P39&lt;&gt;"",IF(P39&lt;P40,L39,L40),"")</f>
        <v>14</v>
      </c>
      <c r="M28" s="62" t="str">
        <f>IF(P39&lt;&gt;"",IF(P39&lt;P40,M39,M40),"")</f>
        <v>Fornaciari Ombretta</v>
      </c>
      <c r="N28" s="63"/>
      <c r="O28" s="64"/>
      <c r="P28" s="23">
        <v>81</v>
      </c>
      <c r="Q28" s="26"/>
      <c r="S28" s="21">
        <f>IF(P39&lt;&gt;"",IF(P39&gt;P40,L39,L40),"")</f>
        <v>2</v>
      </c>
      <c r="T28" s="22" t="str">
        <f>IF(P39&lt;&gt;"",IF(P39&gt;P40,M39,M40),"")</f>
        <v>Morelli Nicla</v>
      </c>
      <c r="U28" s="23">
        <v>88</v>
      </c>
      <c r="V28" s="28"/>
    </row>
    <row r="29" spans="1:22" ht="13.5" thickBot="1">
      <c r="A29" s="53"/>
      <c r="G29" s="25"/>
      <c r="H29" s="32"/>
      <c r="I29" s="25"/>
      <c r="K29" s="4">
        <v>15</v>
      </c>
      <c r="Q29" s="26"/>
      <c r="R29" s="4">
        <v>15</v>
      </c>
      <c r="V29" s="28"/>
    </row>
    <row r="30" spans="1:22" ht="13.5" thickBot="1">
      <c r="A30" s="75">
        <v>9</v>
      </c>
      <c r="B30" s="18">
        <v>3</v>
      </c>
      <c r="C30" s="19" t="str">
        <f>T9</f>
        <v>Schemmari Rosaria M.S.</v>
      </c>
      <c r="D30" s="20">
        <v>135</v>
      </c>
      <c r="G30" s="25"/>
      <c r="H30" s="32"/>
      <c r="I30" s="25"/>
      <c r="Q30" s="26"/>
      <c r="V30" s="28"/>
    </row>
    <row r="31" spans="1:22" ht="13.5" thickBot="1">
      <c r="A31" s="75"/>
      <c r="B31" s="21">
        <v>14</v>
      </c>
      <c r="C31" s="22" t="str">
        <f>T20</f>
        <v>Fornaciari Ombretta</v>
      </c>
      <c r="D31" s="23">
        <v>138</v>
      </c>
      <c r="E31" s="24"/>
      <c r="F31" s="25"/>
      <c r="Q31" s="26"/>
      <c r="V31" s="28"/>
    </row>
    <row r="32" spans="1:22" ht="13.5" thickBot="1">
      <c r="A32" s="53"/>
      <c r="E32" s="26"/>
      <c r="F32" s="25">
        <v>15</v>
      </c>
      <c r="Q32" s="26"/>
      <c r="V32" s="28"/>
    </row>
    <row r="33" spans="1:22" ht="13.5" thickBot="1">
      <c r="A33" s="53"/>
      <c r="E33" s="26"/>
      <c r="F33" s="29"/>
      <c r="G33" s="18">
        <f>IF(C30&lt;&gt;"",(IF(D30&gt;D31,B30,B31)),"")</f>
        <v>14</v>
      </c>
      <c r="H33" s="19" t="str">
        <f>IF(D30&lt;&gt;"",(IF(D30&gt;D31,C30,C31)),"")</f>
        <v>Fornaciari Ombretta</v>
      </c>
      <c r="I33" s="20">
        <v>87</v>
      </c>
      <c r="Q33" s="26"/>
      <c r="V33" s="28"/>
    </row>
    <row r="34" spans="1:22" ht="13.5" thickBot="1">
      <c r="A34" s="53"/>
      <c r="E34" s="26"/>
      <c r="G34" s="21">
        <f>IF(C36&lt;&gt;"",(IF(D36&gt;D37,B36,B37)),"")</f>
        <v>6</v>
      </c>
      <c r="H34" s="22" t="str">
        <f>IF(D36&lt;&gt;"",(IF(D36&gt;D37,C36,C37)),"")</f>
        <v>Villani Grazia</v>
      </c>
      <c r="I34" s="23">
        <v>85</v>
      </c>
      <c r="J34" s="24"/>
      <c r="K34" s="25"/>
      <c r="Q34" s="26"/>
      <c r="V34" s="28"/>
    </row>
    <row r="35" spans="1:22" ht="13.5" thickBot="1">
      <c r="A35" s="53"/>
      <c r="E35" s="26"/>
      <c r="F35" s="25"/>
      <c r="J35" s="26"/>
      <c r="K35" s="25"/>
      <c r="Q35" s="26"/>
      <c r="V35" s="28"/>
    </row>
    <row r="36" spans="1:22" ht="13.5" thickBot="1">
      <c r="A36" s="75">
        <v>10</v>
      </c>
      <c r="B36" s="18">
        <v>6</v>
      </c>
      <c r="C36" s="19" t="str">
        <f>T12</f>
        <v>Villani Grazia</v>
      </c>
      <c r="D36" s="20">
        <v>155</v>
      </c>
      <c r="E36" s="30"/>
      <c r="F36" s="25"/>
      <c r="J36" s="26"/>
      <c r="K36" s="25"/>
      <c r="Q36" s="26"/>
      <c r="V36" s="28"/>
    </row>
    <row r="37" spans="1:22" ht="13.5" thickBot="1">
      <c r="A37" s="75"/>
      <c r="B37" s="21">
        <v>11</v>
      </c>
      <c r="C37" s="22" t="str">
        <f>T17</f>
        <v>Rolle Cinzia</v>
      </c>
      <c r="D37" s="23">
        <v>120</v>
      </c>
      <c r="J37" s="26"/>
      <c r="K37" s="25"/>
      <c r="Q37" s="26"/>
      <c r="V37" s="28"/>
    </row>
    <row r="38" spans="1:22" ht="13.5" thickBot="1">
      <c r="A38" s="53"/>
      <c r="J38" s="26"/>
      <c r="K38" s="25">
        <v>15</v>
      </c>
      <c r="Q38" s="26"/>
      <c r="V38" s="28"/>
    </row>
    <row r="39" spans="1:22" ht="13.5" thickBot="1">
      <c r="A39" s="53"/>
      <c r="J39" s="26"/>
      <c r="K39" s="29"/>
      <c r="L39" s="18">
        <f>IF(H33&lt;&gt;"",(IF(I33&gt;I34,G33,G34)),"")</f>
        <v>14</v>
      </c>
      <c r="M39" s="59" t="str">
        <f>IF(I33&lt;&gt;"",(IF(I33&gt;I34,H33,H34)),"")</f>
        <v>Fornaciari Ombretta</v>
      </c>
      <c r="N39" s="60"/>
      <c r="O39" s="61"/>
      <c r="P39" s="20">
        <v>66</v>
      </c>
      <c r="Q39" s="30"/>
      <c r="V39" s="28"/>
    </row>
    <row r="40" spans="1:22" ht="13.5" thickBot="1">
      <c r="A40" s="53"/>
      <c r="J40" s="26"/>
      <c r="L40" s="21">
        <f>IF(H45&lt;&gt;"",(IF(I45&gt;I46,G45,G46)),"")</f>
        <v>2</v>
      </c>
      <c r="M40" s="62" t="str">
        <f>IF(I45&lt;&gt;"",(IF(I45&gt;I46,H45,H46)),"")</f>
        <v>Morelli Nicla</v>
      </c>
      <c r="N40" s="63"/>
      <c r="O40" s="64"/>
      <c r="P40" s="23">
        <v>76</v>
      </c>
      <c r="V40" s="28"/>
    </row>
    <row r="41" spans="1:22" ht="13.5" thickBot="1">
      <c r="A41" s="53"/>
      <c r="J41" s="26"/>
      <c r="K41" s="25">
        <v>16</v>
      </c>
      <c r="V41" s="28"/>
    </row>
    <row r="42" spans="1:22" ht="13.5" thickBot="1">
      <c r="A42" s="75">
        <v>11</v>
      </c>
      <c r="B42" s="18">
        <v>7</v>
      </c>
      <c r="C42" s="19" t="str">
        <f>T13</f>
        <v>Rondini Roberta</v>
      </c>
      <c r="D42" s="20">
        <v>150</v>
      </c>
      <c r="J42" s="26"/>
      <c r="K42" s="25"/>
      <c r="V42" s="28"/>
    </row>
    <row r="43" spans="1:22" ht="13.5" thickBot="1">
      <c r="A43" s="75"/>
      <c r="B43" s="21">
        <v>10</v>
      </c>
      <c r="C43" s="22" t="str">
        <f>T16</f>
        <v>Manara Sabrina</v>
      </c>
      <c r="D43" s="23">
        <v>128</v>
      </c>
      <c r="E43" s="24"/>
      <c r="F43" s="25"/>
      <c r="J43" s="26"/>
      <c r="K43" s="25"/>
      <c r="V43" s="28"/>
    </row>
    <row r="44" spans="1:22" ht="13.5" thickBot="1">
      <c r="A44" s="53"/>
      <c r="E44" s="26"/>
      <c r="F44" s="25">
        <v>16</v>
      </c>
      <c r="J44" s="26"/>
      <c r="K44" s="25"/>
      <c r="V44" s="28"/>
    </row>
    <row r="45" spans="1:22" ht="13.5" thickBot="1">
      <c r="A45" s="53"/>
      <c r="E45" s="26"/>
      <c r="F45" s="29"/>
      <c r="G45" s="18">
        <f>IF(C42&lt;&gt;"",(IF(D42&gt;D43,B42,B43)),"")</f>
        <v>7</v>
      </c>
      <c r="H45" s="19" t="str">
        <f>IF(D42&lt;&gt;"",(IF(D43&gt;D42,C43,C42)),"")</f>
        <v>Rondini Roberta</v>
      </c>
      <c r="I45" s="20">
        <v>98</v>
      </c>
      <c r="J45" s="30"/>
      <c r="K45" s="25"/>
      <c r="V45" s="28"/>
    </row>
    <row r="46" spans="1:22" ht="13.5" thickBot="1">
      <c r="A46" s="53"/>
      <c r="E46" s="26"/>
      <c r="G46" s="21">
        <f>IF(C48&lt;&gt;"",(IF(D48&gt;D49,B48,B49)),"")</f>
        <v>2</v>
      </c>
      <c r="H46" s="22" t="str">
        <f>IF(D48&lt;&gt;"",(IF(D48&gt;D49,C48,C49)),"")</f>
        <v>Morelli Nicla</v>
      </c>
      <c r="I46" s="23">
        <v>99</v>
      </c>
      <c r="M46" s="11"/>
      <c r="N46" s="32"/>
      <c r="O46" s="34" t="s">
        <v>10</v>
      </c>
      <c r="P46" s="35" t="s">
        <v>11</v>
      </c>
      <c r="Q46" s="35" t="s">
        <v>12</v>
      </c>
      <c r="R46" s="35" t="s">
        <v>13</v>
      </c>
      <c r="S46" s="56" t="s">
        <v>14</v>
      </c>
      <c r="T46" s="57"/>
      <c r="U46" s="36" t="s">
        <v>15</v>
      </c>
      <c r="V46" s="28"/>
    </row>
    <row r="47" spans="1:22" ht="13.5" thickBot="1">
      <c r="A47" s="53"/>
      <c r="E47" s="26"/>
      <c r="F47" s="25"/>
      <c r="M47" s="11"/>
      <c r="N47" s="32"/>
      <c r="O47" s="37"/>
      <c r="P47" s="38"/>
      <c r="Q47" s="38"/>
      <c r="R47" s="38"/>
      <c r="S47" s="39">
        <v>1</v>
      </c>
      <c r="T47" s="40" t="str">
        <f>IF(U27&lt;&gt;"",IF(U27&gt;U28,T27,T28),"")</f>
        <v>Pennacchi Luciana</v>
      </c>
      <c r="U47" s="41">
        <f>SUM(N47:R47)</f>
        <v>0</v>
      </c>
      <c r="V47" s="28"/>
    </row>
    <row r="48" spans="1:22" ht="13.5" thickBot="1">
      <c r="A48" s="75">
        <v>12</v>
      </c>
      <c r="B48" s="18">
        <v>2</v>
      </c>
      <c r="C48" s="19" t="str">
        <f>T8</f>
        <v>Morelli Nicla</v>
      </c>
      <c r="D48" s="20">
        <v>118</v>
      </c>
      <c r="E48" s="30"/>
      <c r="F48" s="25"/>
      <c r="M48" s="11"/>
      <c r="N48" s="32"/>
      <c r="O48" s="37"/>
      <c r="P48" s="38"/>
      <c r="Q48" s="38"/>
      <c r="R48" s="38"/>
      <c r="S48" s="39">
        <v>2</v>
      </c>
      <c r="T48" s="40" t="str">
        <f>IF(U28&lt;&gt;"",IF(U28&lt;U27,T28,T27),"")</f>
        <v>Morelli Nicla</v>
      </c>
      <c r="U48" s="41">
        <f>SUM(N48:R48)</f>
        <v>0</v>
      </c>
      <c r="V48" s="28"/>
    </row>
    <row r="49" spans="1:22" ht="13.5" thickBot="1">
      <c r="A49" s="75"/>
      <c r="B49" s="21">
        <v>15</v>
      </c>
      <c r="C49" s="22" t="str">
        <f>T21</f>
        <v>Renzini Chiara</v>
      </c>
      <c r="D49" s="23">
        <v>98</v>
      </c>
      <c r="M49" s="11"/>
      <c r="N49" s="32"/>
      <c r="O49" s="37"/>
      <c r="P49" s="38"/>
      <c r="Q49" s="38"/>
      <c r="R49" s="38"/>
      <c r="S49" s="39">
        <v>3</v>
      </c>
      <c r="T49" s="40" t="str">
        <f>IF(P27&lt;&gt;"",IF(P27&gt;P28,M27,M28),"")</f>
        <v>Stanzione Annamaria</v>
      </c>
      <c r="U49" s="41">
        <f>SUM(N49:R49)</f>
        <v>0</v>
      </c>
      <c r="V49" s="28"/>
    </row>
    <row r="50" spans="1:22" ht="12.75">
      <c r="A50" s="53"/>
      <c r="G50" s="4" t="s">
        <v>16</v>
      </c>
      <c r="I50" s="4" t="s">
        <v>17</v>
      </c>
      <c r="M50" s="11"/>
      <c r="N50" s="32"/>
      <c r="O50" s="42"/>
      <c r="P50" s="43"/>
      <c r="Q50" s="43"/>
      <c r="R50" s="43"/>
      <c r="S50" s="44">
        <v>4</v>
      </c>
      <c r="T50" s="45" t="str">
        <f>IF(P28&lt;&gt;"",IF(P28&lt;P27,M28,M27),"")</f>
        <v>Fornaciari Ombretta</v>
      </c>
      <c r="U50" s="46">
        <f>SUM(N50:R50)</f>
        <v>0</v>
      </c>
      <c r="V50" s="28"/>
    </row>
    <row r="51" spans="1:22" ht="13.5" thickBot="1">
      <c r="A51" s="54"/>
      <c r="B51" s="47"/>
      <c r="C51" s="48"/>
      <c r="D51" s="47"/>
      <c r="E51" s="47"/>
      <c r="F51" s="47"/>
      <c r="G51" s="47"/>
      <c r="H51" s="48"/>
      <c r="I51" s="47"/>
      <c r="J51" s="47"/>
      <c r="K51" s="47"/>
      <c r="L51" s="47"/>
      <c r="M51" s="48"/>
      <c r="N51" s="48"/>
      <c r="O51" s="48"/>
      <c r="P51" s="47"/>
      <c r="Q51" s="47"/>
      <c r="R51" s="47"/>
      <c r="S51" s="47"/>
      <c r="T51" s="48"/>
      <c r="U51" s="47"/>
      <c r="V51" s="49"/>
    </row>
    <row r="52" ht="13.5" thickTop="1"/>
  </sheetData>
  <mergeCells count="27">
    <mergeCell ref="A30:A31"/>
    <mergeCell ref="A36:A37"/>
    <mergeCell ref="A42:A43"/>
    <mergeCell ref="A48:A49"/>
    <mergeCell ref="A6:A7"/>
    <mergeCell ref="A12:A13"/>
    <mergeCell ref="A18:A19"/>
    <mergeCell ref="A24:A25"/>
    <mergeCell ref="L2:P2"/>
    <mergeCell ref="L3:P3"/>
    <mergeCell ref="L24:P24"/>
    <mergeCell ref="M27:O27"/>
    <mergeCell ref="R2:U2"/>
    <mergeCell ref="R3:U3"/>
    <mergeCell ref="S24:U24"/>
    <mergeCell ref="S25:U25"/>
    <mergeCell ref="T5:U5"/>
    <mergeCell ref="S46:T46"/>
    <mergeCell ref="B4:C4"/>
    <mergeCell ref="G7:H7"/>
    <mergeCell ref="L13:P13"/>
    <mergeCell ref="L25:P25"/>
    <mergeCell ref="M15:O15"/>
    <mergeCell ref="M16:O16"/>
    <mergeCell ref="M28:O28"/>
    <mergeCell ref="M39:O39"/>
    <mergeCell ref="M40:O40"/>
  </mergeCells>
  <printOptions horizontalCentered="1" verticalCentered="1"/>
  <pageMargins left="0.3937007874015748" right="0.3937007874015748" top="0.7874015748031497" bottom="0.3937007874015748" header="0.3937007874015748" footer="0.3937007874015748"/>
  <pageSetup fitToHeight="3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Società Arcieri Ciliensi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fINALI INDIVIDUALI ASSOLUTI</dc:title>
  <dc:subject>ARCO NUDO FEMMINILE</dc:subject>
  <dc:creator>Fornasier Gianfranco</dc:creator>
  <cp:keywords/>
  <dc:description/>
  <cp:lastModifiedBy>e665165</cp:lastModifiedBy>
  <dcterms:created xsi:type="dcterms:W3CDTF">2001-12-05T07:39:43Z</dcterms:created>
  <dcterms:modified xsi:type="dcterms:W3CDTF">2001-12-31T17:22:48Z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